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NickEdmonds/Downloads/"/>
    </mc:Choice>
  </mc:AlternateContent>
  <xr:revisionPtr revIDLastSave="0" documentId="13_ncr:1_{DA9C143D-6440-4546-88C0-4084387E0AE7}" xr6:coauthVersionLast="45" xr6:coauthVersionMax="45" xr10:uidLastSave="{00000000-0000-0000-0000-000000000000}"/>
  <bookViews>
    <workbookView xWindow="0" yWindow="0" windowWidth="38400" windowHeight="21600" xr2:uid="{00000000-000D-0000-FFFF-FFFF00000000}"/>
  </bookViews>
  <sheets>
    <sheet name="Instructions" sheetId="4" r:id="rId1"/>
    <sheet name="Multi-Family - GRM Basis" sheetId="5" r:id="rId2"/>
    <sheet name="Multi-Family - CAP Basis" sheetId="1" r:id="rId3"/>
    <sheet name="Retail" sheetId="2" r:id="rId4"/>
    <sheet name="Land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4" i="2"/>
  <c r="B3" i="1"/>
  <c r="B4" i="1"/>
  <c r="G16" i="5"/>
  <c r="F15" i="5"/>
  <c r="B15" i="5"/>
  <c r="F14" i="5"/>
  <c r="G6" i="5"/>
  <c r="G5" i="5"/>
  <c r="B4" i="5"/>
  <c r="B5" i="5" s="1"/>
  <c r="D24" i="1" l="1"/>
  <c r="B6" i="5"/>
  <c r="B3" i="5"/>
  <c r="F15" i="1"/>
  <c r="F14" i="1"/>
  <c r="D5" i="3"/>
  <c r="D4" i="3"/>
  <c r="D3" i="3"/>
  <c r="F18" i="2"/>
  <c r="B4" i="2" s="1"/>
  <c r="G12" i="2"/>
  <c r="G6" i="2"/>
  <c r="G5" i="2"/>
  <c r="G16" i="1"/>
  <c r="B15" i="1"/>
  <c r="G6" i="1"/>
  <c r="G5" i="1"/>
  <c r="D7" i="3" l="1"/>
  <c r="D9" i="3" s="1"/>
  <c r="D27" i="5"/>
  <c r="G3" i="5"/>
  <c r="G4" i="5" s="1"/>
  <c r="G9" i="5" s="1"/>
  <c r="G10" i="5" s="1"/>
  <c r="B26" i="5" s="1"/>
  <c r="B9" i="5"/>
  <c r="B25" i="5" s="1"/>
  <c r="B16" i="5"/>
  <c r="B14" i="5"/>
  <c r="B24" i="5" s="1"/>
  <c r="B5" i="1"/>
  <c r="B6" i="1" s="1"/>
  <c r="B5" i="2"/>
  <c r="B6" i="2" s="1"/>
  <c r="B27" i="5" l="1"/>
  <c r="D25" i="5" s="1"/>
  <c r="G7" i="5"/>
  <c r="D24" i="5"/>
  <c r="D26" i="5"/>
  <c r="B14" i="2"/>
  <c r="B13" i="2"/>
  <c r="B16" i="1"/>
  <c r="B14" i="1"/>
  <c r="B9" i="1"/>
  <c r="B24" i="1" l="1"/>
  <c r="D26" i="1" s="1"/>
  <c r="B22" i="2"/>
  <c r="B25" i="1" l="1"/>
  <c r="B7" i="2"/>
  <c r="B8" i="2" s="1"/>
  <c r="B23" i="2" s="1"/>
  <c r="D24" i="2" l="1"/>
  <c r="B3" i="2"/>
  <c r="D25" i="2" l="1"/>
  <c r="G3" i="2"/>
  <c r="G4" i="2" s="1"/>
  <c r="G9" i="2" s="1"/>
  <c r="G10" i="2" s="1"/>
  <c r="B24" i="2" s="1"/>
  <c r="D22" i="2"/>
  <c r="G7" i="2" l="1"/>
  <c r="B25" i="2"/>
  <c r="D23" i="2" s="1"/>
  <c r="G3" i="1" l="1"/>
  <c r="G4" i="1" s="1"/>
  <c r="G9" i="1" s="1"/>
  <c r="G10" i="1" s="1"/>
  <c r="B26" i="1" s="1"/>
  <c r="D27" i="1"/>
  <c r="G7" i="1" l="1"/>
  <c r="B27" i="1"/>
  <c r="D25" i="1" s="1"/>
</calcChain>
</file>

<file path=xl/sharedStrings.xml><?xml version="1.0" encoding="utf-8"?>
<sst xmlns="http://schemas.openxmlformats.org/spreadsheetml/2006/main" count="106" uniqueCount="46">
  <si>
    <t>Lot Valuation</t>
  </si>
  <si>
    <t>Property Address</t>
  </si>
  <si>
    <t>Completed House Sale Price</t>
  </si>
  <si>
    <t>Cost of Sale</t>
  </si>
  <si>
    <t>FORMULAS</t>
  </si>
  <si>
    <t>Profit</t>
  </si>
  <si>
    <t>INPUTS</t>
  </si>
  <si>
    <t>Construction</t>
  </si>
  <si>
    <t>OFFERING PRICE</t>
  </si>
  <si>
    <t>Site Development</t>
  </si>
  <si>
    <t>Price/Lot</t>
  </si>
  <si>
    <t>Number of Lots</t>
  </si>
  <si>
    <t>Offering Price - Raw Land</t>
  </si>
  <si>
    <t>POTENTIAL RENTAL INCOME</t>
  </si>
  <si>
    <t>Loan Amount</t>
  </si>
  <si>
    <t>EFFECTIVE RENTAL INCOME</t>
  </si>
  <si>
    <t>NNN Lease</t>
  </si>
  <si>
    <t>Debt Coverage Ratio</t>
  </si>
  <si>
    <t>Rubs</t>
  </si>
  <si>
    <t>GROSS OPERATING INCOME</t>
  </si>
  <si>
    <t>Pet Rent</t>
  </si>
  <si>
    <t>Monthly Pmt</t>
  </si>
  <si>
    <t>Operating Expenses</t>
  </si>
  <si>
    <t>Annual Pmts</t>
  </si>
  <si>
    <t>Real Estate Taxes</t>
  </si>
  <si>
    <t>Property Insurance</t>
  </si>
  <si>
    <t>Total Building Sq. Ft.</t>
  </si>
  <si>
    <t>Total # of Units</t>
  </si>
  <si>
    <t>Mix of Units</t>
  </si>
  <si>
    <t>Sq. Ft.</t>
  </si>
  <si>
    <t>Rent/Sq. Ft.</t>
  </si>
  <si>
    <t>Rent</t>
  </si>
  <si>
    <t>Utilities</t>
  </si>
  <si>
    <t>Garbage</t>
  </si>
  <si>
    <t>Total Monthly Rent</t>
  </si>
  <si>
    <t>Water &amp; Sewer</t>
  </si>
  <si>
    <t>Sprinkler Monitoring</t>
  </si>
  <si>
    <t>Rental Income</t>
  </si>
  <si>
    <t>Landscaping</t>
  </si>
  <si>
    <t>Power Bill - Common Areas</t>
  </si>
  <si>
    <t>TOTAL OPERATING EXPENSES</t>
  </si>
  <si>
    <t>NET OPERATING INCOME</t>
  </si>
  <si>
    <t>Less: Annual Debt Service</t>
  </si>
  <si>
    <t>CASH FLOW BEFORE TAXES</t>
  </si>
  <si>
    <t>CONTACT US TODAY</t>
  </si>
  <si>
    <t>CityandStateRE.com | Jordan@sellpdx.com | (503) 313-8149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</si>
</sst>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&quot;$&quot;* #,##0_);_(&quot;$&quot;* \(#,##0\);_(&quot;$&quot;* &quot;-&quot;??_);_(@_)"/>
    <numFmt numFmtId="165" formatCode="&quot;Margin:&quot;\ #%"/>
    <numFmt numFmtId="166" formatCode="&quot;Cost/SF: &quot;\ \$#"/>
    <numFmt numFmtId="167" formatCode="&quot;Total SF:&quot;\ #,###"/>
    <numFmt numFmtId="168" formatCode="&quot;Down payment:&quot;\ #%"/>
    <numFmt numFmtId="169" formatCode="&quot;Less: Vacancy &amp; Cr. Losses:&quot;\ #%"/>
    <numFmt numFmtId="170" formatCode="&quot;Interest Rate &quot;\ #.0%"/>
    <numFmt numFmtId="171" formatCode="0.0%"/>
    <numFmt numFmtId="172" formatCode="##\ &quot;Year Term&quot;"/>
    <numFmt numFmtId="173" formatCode="&quot;On &amp; Off Site Management:&quot;\ #%"/>
    <numFmt numFmtId="174" formatCode="&quot;Repairs &amp; Maintenance Reserves:&quot;\ #%"/>
    <numFmt numFmtId="175" formatCode="&quot;Landlord Fee:&quot;\ \$##\ &quot;per unit&quot;"/>
    <numFmt numFmtId="176" formatCode="&quot;CAP Rate:&quot;\ #.##%"/>
    <numFmt numFmtId="177" formatCode="&quot;Gross Rent Multiplier&quot;\ #.##"/>
    <numFmt numFmtId="178" formatCode="&quot;Cash on Cash:&quot;\ #.##%"/>
    <numFmt numFmtId="179" formatCode="&quot;Expense Ratio:&quot;\ ##.##%"/>
    <numFmt numFmtId="180" formatCode="&quot;Price/Unit&quot;\ \$#,###"/>
    <numFmt numFmtId="181" formatCode="&quot;Price/SF:&quot;\ \$#,###"/>
    <numFmt numFmtId="182" formatCode="&quot;Gross Rent Multiplier:&quot;\ #.##############"/>
    <numFmt numFmtId="183" formatCode="&quot;# of Units:&quot;\ #"/>
  </numFmts>
  <fonts count="15">
    <font>
      <sz val="10"/>
      <color rgb="FF000000"/>
      <name val="Arial"/>
    </font>
    <font>
      <b/>
      <sz val="12"/>
      <color theme="1"/>
      <name val="Arial"/>
    </font>
    <font>
      <b/>
      <sz val="20"/>
      <color rgb="FF2F2B21"/>
      <name val="Comfortaa"/>
    </font>
    <font>
      <sz val="10"/>
      <name val="Arial"/>
    </font>
    <font>
      <sz val="12"/>
      <color theme="1"/>
      <name val="Arial"/>
    </font>
    <font>
      <b/>
      <sz val="20"/>
      <color rgb="FF2F2B21"/>
      <name val="Arial"/>
    </font>
    <font>
      <sz val="10"/>
      <color theme="1"/>
      <name val="Arial"/>
    </font>
    <font>
      <b/>
      <sz val="10"/>
      <color rgb="FF0E0D0F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E0D0F"/>
      <name val="Arial"/>
    </font>
    <font>
      <b/>
      <sz val="10"/>
      <color theme="1"/>
      <name val="Arial"/>
    </font>
    <font>
      <sz val="16"/>
      <color rgb="FFFFFFFF"/>
      <name val="Comfortaa"/>
    </font>
    <font>
      <sz val="15"/>
      <color rgb="FFFFFFFF"/>
      <name val="Comfortaa"/>
    </font>
    <font>
      <sz val="16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727395"/>
        <bgColor rgb="FF727395"/>
      </patternFill>
    </fill>
    <fill>
      <patternFill patternType="solid">
        <fgColor theme="8" tint="0.39997558519241921"/>
        <bgColor rgb="FFFFE599"/>
      </patternFill>
    </fill>
    <fill>
      <patternFill patternType="solid">
        <fgColor theme="4" tint="0.39997558519241921"/>
        <bgColor rgb="FFB6D7A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164" fontId="8" fillId="0" borderId="0" xfId="0" applyNumberFormat="1" applyFont="1" applyAlignment="1">
      <alignment horizontal="right"/>
    </xf>
    <xf numFmtId="0" fontId="9" fillId="0" borderId="0" xfId="0" applyFont="1" applyAlignment="1"/>
    <xf numFmtId="164" fontId="9" fillId="0" borderId="0" xfId="0" applyNumberFormat="1" applyFont="1" applyAlignment="1">
      <alignment horizontal="right"/>
    </xf>
    <xf numFmtId="0" fontId="7" fillId="0" borderId="4" xfId="0" applyFont="1" applyBorder="1" applyAlignment="1"/>
    <xf numFmtId="164" fontId="8" fillId="0" borderId="4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0" fontId="10" fillId="0" borderId="4" xfId="0" applyFont="1" applyBorder="1" applyAlignment="1"/>
    <xf numFmtId="164" fontId="8" fillId="0" borderId="4" xfId="0" applyNumberFormat="1" applyFont="1" applyBorder="1" applyAlignment="1">
      <alignment horizontal="right"/>
    </xf>
    <xf numFmtId="169" fontId="10" fillId="0" borderId="4" xfId="0" applyNumberFormat="1" applyFont="1" applyBorder="1" applyAlignment="1">
      <alignment horizontal="left"/>
    </xf>
    <xf numFmtId="171" fontId="9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10" fillId="0" borderId="4" xfId="0" applyFont="1" applyBorder="1" applyAlignment="1"/>
    <xf numFmtId="164" fontId="9" fillId="0" borderId="4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0" fontId="7" fillId="0" borderId="0" xfId="0" applyFont="1" applyAlignment="1"/>
    <xf numFmtId="3" fontId="8" fillId="0" borderId="0" xfId="0" applyNumberFormat="1" applyFont="1" applyAlignment="1">
      <alignment horizontal="right"/>
    </xf>
    <xf numFmtId="173" fontId="10" fillId="0" borderId="4" xfId="0" applyNumberFormat="1" applyFont="1" applyBorder="1" applyAlignment="1">
      <alignment horizontal="left"/>
    </xf>
    <xf numFmtId="0" fontId="8" fillId="0" borderId="4" xfId="0" applyFont="1" applyBorder="1" applyAlignment="1"/>
    <xf numFmtId="0" fontId="11" fillId="0" borderId="4" xfId="0" applyFont="1" applyBorder="1" applyAlignment="1"/>
    <xf numFmtId="0" fontId="11" fillId="0" borderId="4" xfId="0" applyFont="1" applyBorder="1" applyAlignment="1"/>
    <xf numFmtId="0" fontId="8" fillId="0" borderId="4" xfId="0" applyFont="1" applyBorder="1" applyAlignment="1"/>
    <xf numFmtId="0" fontId="9" fillId="0" borderId="4" xfId="0" applyFont="1" applyBorder="1" applyAlignment="1"/>
    <xf numFmtId="174" fontId="10" fillId="0" borderId="4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right"/>
    </xf>
    <xf numFmtId="175" fontId="10" fillId="0" borderId="4" xfId="0" applyNumberFormat="1" applyFont="1" applyBorder="1" applyAlignment="1">
      <alignment horizontal="left"/>
    </xf>
    <xf numFmtId="0" fontId="6" fillId="0" borderId="4" xfId="0" applyFont="1" applyBorder="1" applyAlignment="1"/>
    <xf numFmtId="0" fontId="6" fillId="0" borderId="4" xfId="0" applyFont="1" applyBorder="1"/>
    <xf numFmtId="164" fontId="11" fillId="0" borderId="0" xfId="0" applyNumberFormat="1" applyFont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6" fillId="0" borderId="4" xfId="0" applyFont="1" applyBorder="1" applyAlignment="1"/>
    <xf numFmtId="164" fontId="9" fillId="0" borderId="5" xfId="0" applyNumberFormat="1" applyFont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0" fillId="0" borderId="0" xfId="0" applyFont="1" applyAlignment="1"/>
    <xf numFmtId="164" fontId="11" fillId="0" borderId="0" xfId="0" applyNumberFormat="1" applyFont="1" applyAlignment="1">
      <alignment horizontal="right"/>
    </xf>
    <xf numFmtId="164" fontId="4" fillId="4" borderId="12" xfId="0" applyNumberFormat="1" applyFont="1" applyFill="1" applyBorder="1" applyAlignment="1">
      <alignment horizontal="right" vertical="center"/>
    </xf>
    <xf numFmtId="9" fontId="4" fillId="4" borderId="12" xfId="0" applyNumberFormat="1" applyFont="1" applyFill="1" applyBorder="1" applyAlignment="1">
      <alignment horizontal="right" vertical="center"/>
    </xf>
    <xf numFmtId="164" fontId="4" fillId="5" borderId="12" xfId="0" applyNumberFormat="1" applyFont="1" applyFill="1" applyBorder="1" applyAlignment="1">
      <alignment horizontal="right" vertical="center"/>
    </xf>
    <xf numFmtId="165" fontId="4" fillId="4" borderId="12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66" fontId="4" fillId="4" borderId="12" xfId="0" applyNumberFormat="1" applyFont="1" applyFill="1" applyBorder="1" applyAlignment="1">
      <alignment horizontal="right" vertical="center"/>
    </xf>
    <xf numFmtId="167" fontId="4" fillId="4" borderId="12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164" fontId="4" fillId="4" borderId="0" xfId="0" applyNumberFormat="1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9" fillId="0" borderId="4" xfId="0" applyNumberFormat="1" applyFont="1" applyBorder="1" applyAlignment="1">
      <alignment horizontal="right"/>
    </xf>
    <xf numFmtId="0" fontId="13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9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8" fillId="0" borderId="0" xfId="0" applyFont="1" applyAlignment="1"/>
    <xf numFmtId="0" fontId="0" fillId="0" borderId="0" xfId="0" applyFont="1" applyAlignment="1"/>
    <xf numFmtId="0" fontId="11" fillId="0" borderId="0" xfId="0" applyFont="1" applyAlignment="1"/>
    <xf numFmtId="176" fontId="7" fillId="0" borderId="1" xfId="0" applyNumberFormat="1" applyFont="1" applyBorder="1" applyAlignment="1">
      <alignment horizontal="center"/>
    </xf>
    <xf numFmtId="182" fontId="7" fillId="0" borderId="1" xfId="0" applyNumberFormat="1" applyFont="1" applyBorder="1" applyAlignment="1">
      <alignment horizontal="center"/>
    </xf>
    <xf numFmtId="182" fontId="3" fillId="0" borderId="2" xfId="0" applyNumberFormat="1" applyFont="1" applyBorder="1"/>
    <xf numFmtId="182" fontId="3" fillId="0" borderId="3" xfId="0" applyNumberFormat="1" applyFont="1" applyBorder="1"/>
    <xf numFmtId="178" fontId="11" fillId="0" borderId="1" xfId="0" applyNumberFormat="1" applyFont="1" applyBorder="1" applyAlignment="1">
      <alignment horizontal="center"/>
    </xf>
    <xf numFmtId="172" fontId="9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6" fillId="0" borderId="1" xfId="0" applyFont="1" applyBorder="1" applyAlignment="1"/>
    <xf numFmtId="179" fontId="11" fillId="0" borderId="1" xfId="0" applyNumberFormat="1" applyFont="1" applyBorder="1" applyAlignment="1">
      <alignment horizontal="center"/>
    </xf>
    <xf numFmtId="180" fontId="11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168" fontId="9" fillId="0" borderId="1" xfId="0" applyNumberFormat="1" applyFont="1" applyBorder="1" applyAlignment="1">
      <alignment horizontal="left"/>
    </xf>
    <xf numFmtId="170" fontId="9" fillId="0" borderId="1" xfId="0" applyNumberFormat="1" applyFont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177" fontId="7" fillId="0" borderId="1" xfId="0" applyNumberFormat="1" applyFont="1" applyBorder="1" applyAlignment="1">
      <alignment horizontal="center"/>
    </xf>
    <xf numFmtId="172" fontId="9" fillId="0" borderId="1" xfId="0" applyNumberFormat="1" applyFont="1" applyBorder="1" applyAlignment="1">
      <alignment horizontal="left"/>
    </xf>
    <xf numFmtId="181" fontId="7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83" fontId="8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88900</xdr:rowOff>
    </xdr:from>
    <xdr:to>
      <xdr:col>9</xdr:col>
      <xdr:colOff>558800</xdr:colOff>
      <xdr:row>14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9CC95A-BA64-B14E-8E59-18EA294DBFCE}"/>
            </a:ext>
          </a:extLst>
        </xdr:cNvPr>
        <xdr:cNvSpPr txBox="1"/>
      </xdr:nvSpPr>
      <xdr:spPr>
        <a:xfrm>
          <a:off x="152400" y="88900"/>
          <a:ext cx="7835900" cy="22987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>
              <a:solidFill>
                <a:srgbClr val="FF0000"/>
              </a:solidFill>
            </a:rPr>
            <a:t>Multifamily &amp; Retail Proforma</a:t>
          </a:r>
          <a:r>
            <a:rPr lang="en-US" sz="1600" baseline="0">
              <a:solidFill>
                <a:srgbClr val="FF0000"/>
              </a:solidFill>
            </a:rPr>
            <a:t> Templates</a:t>
          </a:r>
        </a:p>
        <a:p>
          <a:r>
            <a:rPr lang="en-US" sz="1600" baseline="0">
              <a:solidFill>
                <a:srgbClr val="FF0000"/>
              </a:solidFill>
            </a:rPr>
            <a:t>	1. Input rental income and unit mix</a:t>
          </a:r>
        </a:p>
        <a:p>
          <a:r>
            <a:rPr lang="en-US" sz="1600" baseline="0">
              <a:solidFill>
                <a:srgbClr val="FF0000"/>
              </a:solidFill>
            </a:rPr>
            <a:t>	2. Input operating expenses</a:t>
          </a:r>
        </a:p>
        <a:p>
          <a:r>
            <a:rPr lang="en-US" sz="1600" baseline="0">
              <a:solidFill>
                <a:srgbClr val="FF0000"/>
              </a:solidFill>
            </a:rPr>
            <a:t>	3. Offering Price, Loan Details &amp; Sale Metrics will populate automatically</a:t>
          </a:r>
        </a:p>
        <a:p>
          <a:r>
            <a:rPr lang="en-US" sz="1600" baseline="0">
              <a:solidFill>
                <a:srgbClr val="FF0000"/>
              </a:solidFill>
            </a:rPr>
            <a:t>	</a:t>
          </a:r>
        </a:p>
        <a:p>
          <a:endParaRPr lang="en-US" sz="1600" baseline="0">
            <a:solidFill>
              <a:srgbClr val="FF0000"/>
            </a:solidFill>
          </a:endParaRPr>
        </a:p>
        <a:p>
          <a:r>
            <a:rPr lang="en-US" sz="1600" baseline="0">
              <a:solidFill>
                <a:srgbClr val="FF0000"/>
              </a:solidFill>
            </a:rPr>
            <a:t>Land Proforma Template</a:t>
          </a:r>
        </a:p>
        <a:p>
          <a:r>
            <a:rPr lang="en-US" sz="1600" baseline="0">
              <a:solidFill>
                <a:srgbClr val="FF0000"/>
              </a:solidFill>
            </a:rPr>
            <a:t>	1. Use the color coded cells to input the necessary data</a:t>
          </a:r>
        </a:p>
        <a:p>
          <a:r>
            <a:rPr lang="en-US" sz="1600" baseline="0">
              <a:solidFill>
                <a:srgbClr val="FF0000"/>
              </a:solidFill>
            </a:rPr>
            <a:t>	2. All the function cells will auto update as you try different inputs</a:t>
          </a:r>
          <a:endParaRPr 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25400</xdr:colOff>
      <xdr:row>0</xdr:row>
      <xdr:rowOff>127000</xdr:rowOff>
    </xdr:from>
    <xdr:ext cx="2562469" cy="546100"/>
    <xdr:pic>
      <xdr:nvPicPr>
        <xdr:cNvPr id="3" name="image1.png">
          <a:extLst>
            <a:ext uri="{FF2B5EF4-FFF2-40B4-BE49-F238E27FC236}">
              <a16:creationId xmlns:a16="http://schemas.microsoft.com/office/drawing/2014/main" id="{40A7CF76-C2FB-7040-A2B2-71DA406EA8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2400" y="127000"/>
          <a:ext cx="2562469" cy="546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127000</xdr:rowOff>
    </xdr:from>
    <xdr:ext cx="2443284" cy="520700"/>
    <xdr:pic>
      <xdr:nvPicPr>
        <xdr:cNvPr id="3" name="image1.png">
          <a:extLst>
            <a:ext uri="{FF2B5EF4-FFF2-40B4-BE49-F238E27FC236}">
              <a16:creationId xmlns:a16="http://schemas.microsoft.com/office/drawing/2014/main" id="{DE6BA9EE-627F-F24C-BD0F-F87AAD46D4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3200" y="127000"/>
          <a:ext cx="2443284" cy="520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38101</xdr:colOff>
      <xdr:row>0</xdr:row>
      <xdr:rowOff>76200</xdr:rowOff>
    </xdr:from>
    <xdr:ext cx="2800838" cy="596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1" y="76200"/>
          <a:ext cx="2800838" cy="596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ED6E-4A31-8A40-8585-278961563A29}">
  <dimension ref="F22"/>
  <sheetViews>
    <sheetView tabSelected="1" workbookViewId="0">
      <selection activeCell="L15" sqref="L15"/>
    </sheetView>
  </sheetViews>
  <sheetFormatPr baseColWidth="10" defaultRowHeight="13"/>
  <sheetData>
    <row r="22" spans="6:6">
      <c r="F22" s="8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24AE-6DAF-6E40-8F74-4039A32451FB}">
  <sheetPr>
    <outlinePr summaryBelow="0" summaryRight="0"/>
    <pageSetUpPr fitToPage="1"/>
  </sheetPr>
  <dimension ref="A1:AA997"/>
  <sheetViews>
    <sheetView showGridLines="0" workbookViewId="0">
      <selection activeCell="A3" sqref="A3:XFD27"/>
    </sheetView>
  </sheetViews>
  <sheetFormatPr baseColWidth="10" defaultColWidth="14.5" defaultRowHeight="15.75" customHeight="1"/>
  <cols>
    <col min="1" max="1" width="33.6640625" style="38" customWidth="1"/>
    <col min="2" max="2" width="14.5" style="38"/>
    <col min="3" max="3" width="6.6640625" style="38" customWidth="1"/>
    <col min="4" max="4" width="13.5" style="38" customWidth="1"/>
    <col min="5" max="5" width="8.1640625" style="38" customWidth="1"/>
    <col min="6" max="6" width="12.33203125" style="38" customWidth="1"/>
    <col min="7" max="7" width="13.83203125" style="38" customWidth="1"/>
    <col min="8" max="16384" width="14.5" style="38"/>
  </cols>
  <sheetData>
    <row r="1" spans="1:27" ht="60" customHeight="1">
      <c r="A1" s="71" t="s">
        <v>1</v>
      </c>
      <c r="B1" s="54"/>
      <c r="C1" s="54"/>
      <c r="D1" s="55"/>
      <c r="E1" s="72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.5" customHeight="1">
      <c r="A2" s="19"/>
      <c r="B2" s="34"/>
      <c r="C2" s="1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>
      <c r="A3" s="6" t="s">
        <v>8</v>
      </c>
      <c r="B3" s="10">
        <f>B4*D23</f>
        <v>0</v>
      </c>
      <c r="C3" s="1"/>
      <c r="D3" s="73">
        <v>0.3</v>
      </c>
      <c r="E3" s="54"/>
      <c r="F3" s="55"/>
      <c r="G3" s="16">
        <f>B3*D3</f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>
      <c r="A4" s="6" t="s">
        <v>13</v>
      </c>
      <c r="B4" s="10">
        <f>G16*12</f>
        <v>0</v>
      </c>
      <c r="C4" s="1"/>
      <c r="D4" s="53" t="s">
        <v>14</v>
      </c>
      <c r="E4" s="54"/>
      <c r="F4" s="55"/>
      <c r="G4" s="16">
        <f>B3-G3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>
      <c r="A5" s="11">
        <v>0.05</v>
      </c>
      <c r="B5" s="16">
        <f>B4*A5</f>
        <v>0</v>
      </c>
      <c r="C5" s="1"/>
      <c r="D5" s="74">
        <v>4.4999999999999998E-2</v>
      </c>
      <c r="E5" s="54"/>
      <c r="F5" s="55"/>
      <c r="G5" s="12">
        <f t="shared" ref="G5:G6" si="0">D5</f>
        <v>4.4999999999999998E-2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>
      <c r="A6" s="6" t="s">
        <v>15</v>
      </c>
      <c r="B6" s="13">
        <f>B4-B5</f>
        <v>0</v>
      </c>
      <c r="C6" s="1"/>
      <c r="D6" s="64">
        <v>30</v>
      </c>
      <c r="E6" s="65"/>
      <c r="F6" s="66"/>
      <c r="G6" s="17">
        <f t="shared" si="0"/>
        <v>30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>
      <c r="A7" s="15" t="s">
        <v>18</v>
      </c>
      <c r="B7" s="16"/>
      <c r="C7" s="1"/>
      <c r="D7" s="67" t="s">
        <v>17</v>
      </c>
      <c r="E7" s="54"/>
      <c r="F7" s="55"/>
      <c r="G7" s="18" t="e">
        <f>B25/B26</f>
        <v>#DIV/0!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customHeight="1">
      <c r="A8" s="15" t="s">
        <v>20</v>
      </c>
      <c r="B8" s="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 customHeight="1">
      <c r="A9" s="6" t="s">
        <v>19</v>
      </c>
      <c r="B9" s="13">
        <f>B6+B7+B8</f>
        <v>0</v>
      </c>
      <c r="C9" s="1"/>
      <c r="D9" s="53" t="s">
        <v>21</v>
      </c>
      <c r="E9" s="54"/>
      <c r="F9" s="55"/>
      <c r="G9" s="16">
        <f>-PMT(G5/12,G6*12,G4)</f>
        <v>0</v>
      </c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>
      <c r="A10" s="1"/>
      <c r="B10" s="5"/>
      <c r="C10" s="1"/>
      <c r="D10" s="53" t="s">
        <v>23</v>
      </c>
      <c r="E10" s="54"/>
      <c r="F10" s="55"/>
      <c r="G10" s="16">
        <f>G9*12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>
      <c r="A11" s="19" t="s">
        <v>22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>
      <c r="A12" s="15" t="s">
        <v>24</v>
      </c>
      <c r="B12" s="16"/>
      <c r="C12" s="1"/>
      <c r="D12" s="56" t="s">
        <v>27</v>
      </c>
      <c r="E12" s="57"/>
      <c r="F12" s="57"/>
      <c r="G12" s="82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>
      <c r="A13" s="15" t="s">
        <v>25</v>
      </c>
      <c r="B13" s="16"/>
      <c r="C13" s="1"/>
      <c r="D13" s="25" t="s">
        <v>28</v>
      </c>
      <c r="E13" s="24" t="s">
        <v>29</v>
      </c>
      <c r="F13" s="24" t="s">
        <v>30</v>
      </c>
      <c r="G13" s="25" t="s">
        <v>31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>
      <c r="A14" s="21">
        <v>0.06</v>
      </c>
      <c r="B14" s="16">
        <f>B6*A14</f>
        <v>0</v>
      </c>
      <c r="C14" s="1"/>
      <c r="D14" s="26"/>
      <c r="E14" s="14"/>
      <c r="F14" s="50" t="e">
        <f>G14/E14</f>
        <v>#DIV/0!</v>
      </c>
      <c r="G14" s="28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>
      <c r="A15" s="29">
        <v>60</v>
      </c>
      <c r="B15" s="16">
        <f>G12*A15</f>
        <v>0</v>
      </c>
      <c r="C15" s="1"/>
      <c r="D15" s="35"/>
      <c r="E15" s="14"/>
      <c r="F15" s="50" t="e">
        <f>G15/E15</f>
        <v>#DIV/0!</v>
      </c>
      <c r="G15" s="28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 customHeight="1">
      <c r="A16" s="27">
        <v>0.04</v>
      </c>
      <c r="B16" s="16">
        <f>B6*A16</f>
        <v>0</v>
      </c>
      <c r="C16" s="1"/>
      <c r="D16" s="58" t="s">
        <v>34</v>
      </c>
      <c r="E16" s="57"/>
      <c r="F16" s="57"/>
      <c r="G16" s="39">
        <f>SUM(G14:G15)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>
      <c r="A17" s="19" t="s">
        <v>32</v>
      </c>
      <c r="B17" s="5"/>
      <c r="C17" s="1"/>
      <c r="D17" s="19"/>
      <c r="E17" s="34"/>
      <c r="H17" s="39"/>
      <c r="I17" s="3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" customHeight="1">
      <c r="A18" s="15" t="s">
        <v>33</v>
      </c>
      <c r="B18" s="16"/>
      <c r="C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21" customHeight="1">
      <c r="A19" s="15" t="s">
        <v>35</v>
      </c>
      <c r="B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21" customHeight="1">
      <c r="A20" s="15" t="s">
        <v>36</v>
      </c>
      <c r="B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21" customHeight="1">
      <c r="A21" s="15" t="s">
        <v>38</v>
      </c>
      <c r="B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21" customHeight="1">
      <c r="A22" s="15" t="s">
        <v>39</v>
      </c>
      <c r="B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21" customHeight="1">
      <c r="A23" s="1"/>
      <c r="B23" s="5"/>
      <c r="C23" s="1"/>
      <c r="D23" s="60">
        <v>13.5</v>
      </c>
      <c r="E23" s="61"/>
      <c r="F23" s="61"/>
      <c r="G23" s="6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1" customHeight="1">
      <c r="A24" s="15" t="s">
        <v>40</v>
      </c>
      <c r="B24" s="16">
        <f>SUM(B12:B22)</f>
        <v>0</v>
      </c>
      <c r="C24" s="1"/>
      <c r="D24" s="59" t="e">
        <f>B25/B3</f>
        <v>#DIV/0!</v>
      </c>
      <c r="E24" s="54"/>
      <c r="F24" s="54"/>
      <c r="G24" s="5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7" ht="21" customHeight="1">
      <c r="A25" s="6" t="s">
        <v>41</v>
      </c>
      <c r="B25" s="10">
        <f>B9-B24</f>
        <v>0</v>
      </c>
      <c r="C25" s="1"/>
      <c r="D25" s="63" t="e">
        <f>B27/G3</f>
        <v>#DIV/0!</v>
      </c>
      <c r="E25" s="54"/>
      <c r="F25" s="54"/>
      <c r="G25" s="5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7" ht="21" customHeight="1">
      <c r="A26" s="15" t="s">
        <v>42</v>
      </c>
      <c r="B26" s="16">
        <f>G10</f>
        <v>0</v>
      </c>
      <c r="C26" s="1"/>
      <c r="D26" s="68" t="e">
        <f>B24/B9</f>
        <v>#DIV/0!</v>
      </c>
      <c r="E26" s="54"/>
      <c r="F26" s="54"/>
      <c r="G26" s="5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7" ht="21" customHeight="1">
      <c r="A27" s="15" t="s">
        <v>43</v>
      </c>
      <c r="B27" s="36">
        <f>B25-B26</f>
        <v>0</v>
      </c>
      <c r="C27" s="1"/>
      <c r="D27" s="69" t="e">
        <f>B3/G12</f>
        <v>#DIV/0!</v>
      </c>
      <c r="E27" s="54"/>
      <c r="F27" s="54"/>
      <c r="G27" s="5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7" ht="3.75" customHeight="1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2.5" customHeight="1">
      <c r="A29" s="70" t="s">
        <v>44</v>
      </c>
      <c r="B29" s="54"/>
      <c r="C29" s="54"/>
      <c r="D29" s="54"/>
      <c r="E29" s="54"/>
      <c r="F29" s="54"/>
      <c r="G29" s="5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0" customHeight="1">
      <c r="A30" s="51" t="s">
        <v>45</v>
      </c>
      <c r="B30" s="52"/>
      <c r="C30" s="52"/>
      <c r="D30" s="52"/>
      <c r="E30" s="52"/>
      <c r="F30" s="52"/>
      <c r="G30" s="5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0">
      <c r="A31" s="37"/>
      <c r="B31" s="37"/>
      <c r="C31" s="37"/>
      <c r="D31" s="37"/>
      <c r="E31" s="37"/>
      <c r="F31" s="37"/>
      <c r="G31" s="3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0">
      <c r="A32" s="37"/>
      <c r="B32" s="37"/>
      <c r="C32" s="37"/>
      <c r="D32" s="37"/>
      <c r="E32" s="37"/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mergeCells count="18">
    <mergeCell ref="D23:G23"/>
    <mergeCell ref="D25:G25"/>
    <mergeCell ref="D26:G26"/>
    <mergeCell ref="D27:G27"/>
    <mergeCell ref="A29:G29"/>
    <mergeCell ref="A30:G30"/>
    <mergeCell ref="D7:F7"/>
    <mergeCell ref="D9:F9"/>
    <mergeCell ref="D10:F10"/>
    <mergeCell ref="D12:F12"/>
    <mergeCell ref="D16:F16"/>
    <mergeCell ref="D24:G24"/>
    <mergeCell ref="A1:D1"/>
    <mergeCell ref="E1:G1"/>
    <mergeCell ref="D3:F3"/>
    <mergeCell ref="D4:F4"/>
    <mergeCell ref="D5:F5"/>
    <mergeCell ref="D6:F6"/>
  </mergeCells>
  <printOptions horizontalCentered="1"/>
  <pageMargins left="0.25" right="0.25" top="0.75" bottom="0.75" header="0" footer="0"/>
  <pageSetup fitToWidth="0" pageOrder="overThenDown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97"/>
  <sheetViews>
    <sheetView showGridLines="0" workbookViewId="0">
      <selection activeCell="A3" sqref="A3:XFD27"/>
    </sheetView>
  </sheetViews>
  <sheetFormatPr baseColWidth="10" defaultColWidth="14.5" defaultRowHeight="15.75" customHeight="1"/>
  <cols>
    <col min="1" max="1" width="33.6640625" customWidth="1"/>
    <col min="3" max="3" width="6.6640625" customWidth="1"/>
    <col min="4" max="4" width="13.5" customWidth="1"/>
    <col min="5" max="5" width="8.1640625" customWidth="1"/>
    <col min="6" max="6" width="12.33203125" customWidth="1"/>
    <col min="7" max="7" width="13.83203125" customWidth="1"/>
  </cols>
  <sheetData>
    <row r="1" spans="1:27" ht="60" customHeight="1">
      <c r="A1" s="71" t="s">
        <v>1</v>
      </c>
      <c r="B1" s="54"/>
      <c r="C1" s="54"/>
      <c r="D1" s="55"/>
      <c r="E1" s="72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.5" customHeight="1">
      <c r="A2" s="2"/>
      <c r="B2" s="3"/>
      <c r="C2" s="1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>
      <c r="A3" s="6" t="s">
        <v>8</v>
      </c>
      <c r="B3" s="7">
        <f>B25/D23</f>
        <v>0</v>
      </c>
      <c r="C3" s="1"/>
      <c r="D3" s="73">
        <v>0.3</v>
      </c>
      <c r="E3" s="54"/>
      <c r="F3" s="55"/>
      <c r="G3" s="8">
        <f>B3*D3</f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>
      <c r="A4" s="6" t="s">
        <v>13</v>
      </c>
      <c r="B4" s="10">
        <f>G16*12</f>
        <v>0</v>
      </c>
      <c r="C4" s="1"/>
      <c r="D4" s="53" t="s">
        <v>14</v>
      </c>
      <c r="E4" s="54"/>
      <c r="F4" s="55"/>
      <c r="G4" s="8">
        <f>B3-G3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>
      <c r="A5" s="11">
        <v>0.05</v>
      </c>
      <c r="B5" s="8">
        <f>B4*A5</f>
        <v>0</v>
      </c>
      <c r="C5" s="1"/>
      <c r="D5" s="74">
        <v>4.4999999999999998E-2</v>
      </c>
      <c r="E5" s="54"/>
      <c r="F5" s="55"/>
      <c r="G5" s="12">
        <f t="shared" ref="G5:G6" si="0">D5</f>
        <v>4.4999999999999998E-2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>
      <c r="A6" s="6" t="s">
        <v>15</v>
      </c>
      <c r="B6" s="13">
        <f>B4-B5</f>
        <v>0</v>
      </c>
      <c r="C6" s="1"/>
      <c r="D6" s="64">
        <v>30</v>
      </c>
      <c r="E6" s="65"/>
      <c r="F6" s="66"/>
      <c r="G6" s="17">
        <f t="shared" si="0"/>
        <v>30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>
      <c r="A7" s="9" t="s">
        <v>18</v>
      </c>
      <c r="B7" s="16"/>
      <c r="C7" s="1"/>
      <c r="D7" s="67" t="s">
        <v>17</v>
      </c>
      <c r="E7" s="54"/>
      <c r="F7" s="55"/>
      <c r="G7" s="18" t="e">
        <f>B25/B26</f>
        <v>#DIV/0!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customHeight="1">
      <c r="A8" s="9" t="s">
        <v>20</v>
      </c>
      <c r="B8" s="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 customHeight="1">
      <c r="A9" s="6" t="s">
        <v>19</v>
      </c>
      <c r="B9" s="13">
        <f>B6+B7+B8</f>
        <v>0</v>
      </c>
      <c r="C9" s="1"/>
      <c r="D9" s="53" t="s">
        <v>21</v>
      </c>
      <c r="E9" s="54"/>
      <c r="F9" s="55"/>
      <c r="G9" s="8">
        <f>-PMT(G5/12,G6*12,G4)</f>
        <v>0</v>
      </c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>
      <c r="A10" s="1"/>
      <c r="B10" s="5"/>
      <c r="C10" s="1"/>
      <c r="D10" s="53" t="s">
        <v>23</v>
      </c>
      <c r="E10" s="54"/>
      <c r="F10" s="55"/>
      <c r="G10" s="8">
        <f>G9*12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>
      <c r="A11" s="19" t="s">
        <v>22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>
      <c r="A12" s="9" t="s">
        <v>24</v>
      </c>
      <c r="B12" s="16"/>
      <c r="C12" s="1"/>
      <c r="D12" s="56" t="s">
        <v>27</v>
      </c>
      <c r="E12" s="57"/>
      <c r="F12" s="57"/>
      <c r="G12" s="82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>
      <c r="A13" s="9" t="s">
        <v>25</v>
      </c>
      <c r="B13" s="16"/>
      <c r="C13" s="1"/>
      <c r="D13" s="22" t="s">
        <v>28</v>
      </c>
      <c r="E13" s="23" t="s">
        <v>29</v>
      </c>
      <c r="F13" s="24" t="s">
        <v>30</v>
      </c>
      <c r="G13" s="22" t="s">
        <v>31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>
      <c r="A14" s="21">
        <v>0.06</v>
      </c>
      <c r="B14" s="16">
        <f>B6*A14</f>
        <v>0</v>
      </c>
      <c r="C14" s="1"/>
      <c r="D14" s="26"/>
      <c r="E14" s="14"/>
      <c r="F14" s="50" t="e">
        <f>G14/E14</f>
        <v>#DIV/0!</v>
      </c>
      <c r="G14" s="28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>
      <c r="A15" s="29">
        <v>60</v>
      </c>
      <c r="B15" s="8">
        <f>G12*A15</f>
        <v>0</v>
      </c>
      <c r="C15" s="1"/>
      <c r="D15" s="30"/>
      <c r="E15" s="14"/>
      <c r="F15" s="50" t="e">
        <f>G15/E15</f>
        <v>#DIV/0!</v>
      </c>
      <c r="G15" s="28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 customHeight="1">
      <c r="A16" s="27">
        <v>0.04</v>
      </c>
      <c r="B16" s="8">
        <f>B6*A16</f>
        <v>0</v>
      </c>
      <c r="C16" s="1"/>
      <c r="D16" s="58" t="s">
        <v>34</v>
      </c>
      <c r="E16" s="57"/>
      <c r="F16" s="57"/>
      <c r="G16" s="32">
        <f>SUM(G14:G15)</f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>
      <c r="A17" s="19" t="s">
        <v>32</v>
      </c>
      <c r="B17" s="5"/>
      <c r="C17" s="1"/>
      <c r="D17" s="2"/>
      <c r="E17" s="34"/>
      <c r="H17" s="32"/>
      <c r="I17" s="3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" customHeight="1">
      <c r="A18" s="9" t="s">
        <v>33</v>
      </c>
      <c r="B18" s="16"/>
      <c r="C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21" customHeight="1">
      <c r="A19" s="9" t="s">
        <v>35</v>
      </c>
      <c r="B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21" customHeight="1">
      <c r="A20" s="15" t="s">
        <v>36</v>
      </c>
      <c r="B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21" customHeight="1">
      <c r="A21" s="9" t="s">
        <v>38</v>
      </c>
      <c r="B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21" customHeight="1">
      <c r="A22" s="9" t="s">
        <v>39</v>
      </c>
      <c r="B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21" customHeight="1">
      <c r="A23" s="1"/>
      <c r="B23" s="5"/>
      <c r="C23" s="1"/>
      <c r="D23" s="59">
        <v>5.5E-2</v>
      </c>
      <c r="E23" s="54"/>
      <c r="F23" s="54"/>
      <c r="G23" s="5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1" customHeight="1">
      <c r="A24" s="9" t="s">
        <v>40</v>
      </c>
      <c r="B24" s="8">
        <f>SUM(B12:B22)</f>
        <v>0</v>
      </c>
      <c r="C24" s="1"/>
      <c r="D24" s="60" t="e">
        <f>B4/B3</f>
        <v>#DIV/0!</v>
      </c>
      <c r="E24" s="61"/>
      <c r="F24" s="61"/>
      <c r="G24" s="6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7" ht="21" customHeight="1">
      <c r="A25" s="6" t="s">
        <v>41</v>
      </c>
      <c r="B25" s="10">
        <f>B9-B24</f>
        <v>0</v>
      </c>
      <c r="C25" s="1"/>
      <c r="D25" s="63" t="e">
        <f>B27/G3</f>
        <v>#DIV/0!</v>
      </c>
      <c r="E25" s="54"/>
      <c r="F25" s="54"/>
      <c r="G25" s="5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7" ht="21" customHeight="1">
      <c r="A26" s="9" t="s">
        <v>42</v>
      </c>
      <c r="B26" s="8">
        <f>G10</f>
        <v>0</v>
      </c>
      <c r="C26" s="1"/>
      <c r="D26" s="68" t="e">
        <f>B24/B9</f>
        <v>#DIV/0!</v>
      </c>
      <c r="E26" s="54"/>
      <c r="F26" s="54"/>
      <c r="G26" s="5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7" ht="21" customHeight="1">
      <c r="A27" s="9" t="s">
        <v>43</v>
      </c>
      <c r="B27" s="36">
        <f>B25-B26</f>
        <v>0</v>
      </c>
      <c r="C27" s="1"/>
      <c r="D27" s="69" t="e">
        <f>B3/G12</f>
        <v>#DIV/0!</v>
      </c>
      <c r="E27" s="54"/>
      <c r="F27" s="54"/>
      <c r="G27" s="5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7" ht="3.75" customHeight="1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2.5" customHeight="1">
      <c r="A29" s="70" t="s">
        <v>44</v>
      </c>
      <c r="B29" s="54"/>
      <c r="C29" s="54"/>
      <c r="D29" s="54"/>
      <c r="E29" s="54"/>
      <c r="F29" s="54"/>
      <c r="G29" s="5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0" customHeight="1">
      <c r="A30" s="51" t="s">
        <v>45</v>
      </c>
      <c r="B30" s="52"/>
      <c r="C30" s="52"/>
      <c r="D30" s="52"/>
      <c r="E30" s="52"/>
      <c r="F30" s="52"/>
      <c r="G30" s="5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0">
      <c r="A31" s="37"/>
      <c r="B31" s="37"/>
      <c r="C31" s="37"/>
      <c r="D31" s="37"/>
      <c r="E31" s="37"/>
      <c r="F31" s="37"/>
      <c r="G31" s="3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0">
      <c r="A32" s="37"/>
      <c r="B32" s="37"/>
      <c r="C32" s="37"/>
      <c r="D32" s="37"/>
      <c r="E32" s="37"/>
      <c r="F32" s="3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mergeCells count="18">
    <mergeCell ref="A1:D1"/>
    <mergeCell ref="E1:G1"/>
    <mergeCell ref="D3:F3"/>
    <mergeCell ref="D4:F4"/>
    <mergeCell ref="D5:F5"/>
    <mergeCell ref="D6:F6"/>
    <mergeCell ref="D7:F7"/>
    <mergeCell ref="D26:G26"/>
    <mergeCell ref="D27:G27"/>
    <mergeCell ref="A29:G29"/>
    <mergeCell ref="A30:G30"/>
    <mergeCell ref="D9:F9"/>
    <mergeCell ref="D10:F10"/>
    <mergeCell ref="D12:F12"/>
    <mergeCell ref="D16:F16"/>
    <mergeCell ref="D23:G23"/>
    <mergeCell ref="D24:G24"/>
    <mergeCell ref="D25:G25"/>
  </mergeCells>
  <printOptions horizontalCentered="1"/>
  <pageMargins left="0.25" right="0.25" top="0.75" bottom="0.75" header="0" footer="0"/>
  <pageSetup fitToWidth="0" pageOrder="overThenDown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95"/>
  <sheetViews>
    <sheetView showGridLines="0" workbookViewId="0">
      <selection activeCell="G14" sqref="G14"/>
    </sheetView>
  </sheetViews>
  <sheetFormatPr baseColWidth="10" defaultColWidth="14.5" defaultRowHeight="15.75" customHeight="1"/>
  <cols>
    <col min="1" max="1" width="33.6640625" customWidth="1"/>
    <col min="3" max="3" width="6.83203125" customWidth="1"/>
    <col min="4" max="4" width="14.5" customWidth="1"/>
    <col min="5" max="5" width="8.6640625" customWidth="1"/>
    <col min="6" max="7" width="14.5" customWidth="1"/>
  </cols>
  <sheetData>
    <row r="1" spans="1:27" ht="60" customHeight="1">
      <c r="A1" s="71" t="s">
        <v>1</v>
      </c>
      <c r="B1" s="54"/>
      <c r="C1" s="54"/>
      <c r="D1" s="55"/>
      <c r="E1" s="72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.5" customHeight="1">
      <c r="A2" s="2"/>
      <c r="B2" s="3"/>
      <c r="C2" s="1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>
      <c r="A3" s="6" t="s">
        <v>8</v>
      </c>
      <c r="B3" s="7">
        <f>B23/D21</f>
        <v>0</v>
      </c>
      <c r="C3" s="1"/>
      <c r="D3" s="73">
        <v>0.3</v>
      </c>
      <c r="E3" s="54"/>
      <c r="F3" s="55"/>
      <c r="G3" s="8">
        <f>B3*D3</f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>
      <c r="A4" s="9" t="s">
        <v>13</v>
      </c>
      <c r="B4" s="8">
        <f>F18</f>
        <v>0</v>
      </c>
      <c r="C4" s="1"/>
      <c r="D4" s="53" t="s">
        <v>14</v>
      </c>
      <c r="E4" s="54"/>
      <c r="F4" s="55"/>
      <c r="G4" s="8">
        <f>B3-G3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>
      <c r="A5" s="11">
        <v>0.05</v>
      </c>
      <c r="B5" s="8">
        <f>B4*A5</f>
        <v>0</v>
      </c>
      <c r="C5" s="1"/>
      <c r="D5" s="74">
        <v>4.4999999999999998E-2</v>
      </c>
      <c r="E5" s="54"/>
      <c r="F5" s="55"/>
      <c r="G5" s="12">
        <f t="shared" ref="G5:G6" si="0">D5</f>
        <v>4.4999999999999998E-2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>
      <c r="A6" s="9" t="s">
        <v>15</v>
      </c>
      <c r="B6" s="8">
        <f>B4-B5</f>
        <v>0</v>
      </c>
      <c r="C6" s="1"/>
      <c r="D6" s="78">
        <v>30</v>
      </c>
      <c r="E6" s="54"/>
      <c r="F6" s="55"/>
      <c r="G6" s="14">
        <f t="shared" si="0"/>
        <v>30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>
      <c r="A7" s="15" t="s">
        <v>16</v>
      </c>
      <c r="B7" s="16">
        <f>B22</f>
        <v>0</v>
      </c>
      <c r="C7" s="1"/>
      <c r="D7" s="67" t="s">
        <v>17</v>
      </c>
      <c r="E7" s="54"/>
      <c r="F7" s="55"/>
      <c r="G7" s="18" t="e">
        <f>B23/B24</f>
        <v>#DIV/0!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customHeight="1">
      <c r="A8" s="6" t="s">
        <v>19</v>
      </c>
      <c r="B8" s="10">
        <f>B6+B7</f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 customHeight="1">
      <c r="C9" s="1"/>
      <c r="D9" s="53" t="s">
        <v>21</v>
      </c>
      <c r="E9" s="54"/>
      <c r="F9" s="55"/>
      <c r="G9" s="8">
        <f>-PMT(G5/12,G6*12,G4)</f>
        <v>0</v>
      </c>
      <c r="H9" s="5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>
      <c r="A10" s="19" t="s">
        <v>22</v>
      </c>
      <c r="B10" s="5"/>
      <c r="C10" s="1"/>
      <c r="D10" s="53" t="s">
        <v>23</v>
      </c>
      <c r="E10" s="54"/>
      <c r="F10" s="55"/>
      <c r="G10" s="8">
        <f>G9*12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>
      <c r="A11" s="9" t="s">
        <v>24</v>
      </c>
      <c r="B11" s="1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>
      <c r="A12" s="9" t="s">
        <v>25</v>
      </c>
      <c r="B12" s="16"/>
      <c r="C12" s="1"/>
      <c r="D12" s="56" t="s">
        <v>26</v>
      </c>
      <c r="E12" s="57"/>
      <c r="F12" s="57"/>
      <c r="G12" s="20">
        <f>SUM(E14:E17)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>
      <c r="A13" s="21">
        <v>0.06</v>
      </c>
      <c r="B13" s="16">
        <f>B6*A13</f>
        <v>0</v>
      </c>
      <c r="C13" s="1"/>
      <c r="D13" s="22" t="s">
        <v>28</v>
      </c>
      <c r="E13" s="23" t="s">
        <v>29</v>
      </c>
      <c r="F13" s="24" t="s">
        <v>30</v>
      </c>
      <c r="G13" s="25" t="s">
        <v>31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>
      <c r="A14" s="27">
        <v>0.04</v>
      </c>
      <c r="B14" s="8">
        <f>B6*A14</f>
        <v>0</v>
      </c>
      <c r="C14" s="1"/>
      <c r="D14" s="26"/>
      <c r="E14" s="14"/>
      <c r="F14" s="50" t="e">
        <f>G14/E14</f>
        <v>#DIV/0!</v>
      </c>
      <c r="G14" s="2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>
      <c r="A15" s="19" t="s">
        <v>32</v>
      </c>
      <c r="B15" s="5"/>
      <c r="C15" s="1"/>
      <c r="D15" s="30"/>
      <c r="E15" s="14"/>
      <c r="F15" s="50" t="e">
        <f t="shared" ref="F15:F17" si="1">G15/E15</f>
        <v>#DIV/0!</v>
      </c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 customHeight="1">
      <c r="A16" s="9" t="s">
        <v>33</v>
      </c>
      <c r="B16" s="16"/>
      <c r="C16" s="1"/>
      <c r="D16" s="31"/>
      <c r="E16" s="31"/>
      <c r="F16" s="50" t="e">
        <f t="shared" si="1"/>
        <v>#DIV/0!</v>
      </c>
      <c r="G16" s="2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7" ht="21" customHeight="1">
      <c r="A17" s="9" t="s">
        <v>35</v>
      </c>
      <c r="B17" s="16"/>
      <c r="C17" s="1"/>
      <c r="D17" s="33"/>
      <c r="E17" s="33"/>
      <c r="F17" s="50" t="e">
        <f t="shared" si="1"/>
        <v>#DIV/0!</v>
      </c>
      <c r="G17" s="2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7" ht="21" customHeight="1">
      <c r="A18" s="15" t="s">
        <v>36</v>
      </c>
      <c r="B18" s="16"/>
      <c r="C18" s="1"/>
      <c r="D18" s="58" t="s">
        <v>37</v>
      </c>
      <c r="E18" s="57"/>
      <c r="F18" s="76">
        <f>SUM(G14:G17)</f>
        <v>0</v>
      </c>
      <c r="G18" s="5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7" ht="21" customHeight="1">
      <c r="A19" s="9" t="s">
        <v>38</v>
      </c>
      <c r="B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 customHeight="1">
      <c r="A20" s="9" t="s">
        <v>39</v>
      </c>
      <c r="B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 customHeight="1">
      <c r="A21" s="1"/>
      <c r="B21" s="5"/>
      <c r="C21" s="1"/>
      <c r="D21" s="59">
        <v>5.5E-2</v>
      </c>
      <c r="E21" s="54"/>
      <c r="F21" s="54"/>
      <c r="G21" s="5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1" customHeight="1">
      <c r="A22" s="9" t="s">
        <v>40</v>
      </c>
      <c r="B22" s="8">
        <f>SUM(B11:B20)</f>
        <v>0</v>
      </c>
      <c r="C22" s="1"/>
      <c r="D22" s="77" t="e">
        <f>B3/B4</f>
        <v>#DIV/0!</v>
      </c>
      <c r="E22" s="54"/>
      <c r="F22" s="54"/>
      <c r="G22" s="5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7" ht="21" customHeight="1">
      <c r="A23" s="6" t="s">
        <v>41</v>
      </c>
      <c r="B23" s="10">
        <f>B8-B22</f>
        <v>0</v>
      </c>
      <c r="C23" s="1"/>
      <c r="D23" s="63" t="e">
        <f>B25/G3</f>
        <v>#DIV/0!</v>
      </c>
      <c r="E23" s="54"/>
      <c r="F23" s="54"/>
      <c r="G23" s="5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7" ht="21" customHeight="1">
      <c r="A24" s="9" t="s">
        <v>42</v>
      </c>
      <c r="B24" s="8">
        <f>G10</f>
        <v>0</v>
      </c>
      <c r="C24" s="1"/>
      <c r="D24" s="68" t="e">
        <f>B22/B8</f>
        <v>#DIV/0!</v>
      </c>
      <c r="E24" s="54"/>
      <c r="F24" s="54"/>
      <c r="G24" s="5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7" ht="21" customHeight="1">
      <c r="A25" s="9" t="s">
        <v>43</v>
      </c>
      <c r="B25" s="8">
        <f>B23-B24</f>
        <v>0</v>
      </c>
      <c r="C25" s="1"/>
      <c r="D25" s="79" t="e">
        <f>B3/G12</f>
        <v>#DIV/0!</v>
      </c>
      <c r="E25" s="54"/>
      <c r="F25" s="54"/>
      <c r="G25" s="5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7" ht="3.75" customHeight="1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2.5" customHeight="1">
      <c r="A27" s="70" t="s">
        <v>44</v>
      </c>
      <c r="B27" s="54"/>
      <c r="C27" s="54"/>
      <c r="D27" s="54"/>
      <c r="E27" s="54"/>
      <c r="F27" s="54"/>
      <c r="G27" s="5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0" customHeight="1">
      <c r="A28" s="75" t="s">
        <v>45</v>
      </c>
      <c r="B28" s="54"/>
      <c r="C28" s="54"/>
      <c r="D28" s="54"/>
      <c r="E28" s="54"/>
      <c r="F28" s="54"/>
      <c r="G28" s="5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0">
      <c r="A29" s="37"/>
      <c r="B29" s="37"/>
      <c r="C29" s="37"/>
      <c r="D29" s="37"/>
      <c r="E29" s="37"/>
      <c r="F29" s="37"/>
      <c r="G29" s="3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0">
      <c r="A30" s="37"/>
      <c r="B30" s="37"/>
      <c r="C30" s="37"/>
      <c r="D30" s="37"/>
      <c r="E30" s="37"/>
      <c r="F30" s="37"/>
      <c r="G30" s="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</sheetData>
  <mergeCells count="19">
    <mergeCell ref="A1:D1"/>
    <mergeCell ref="E1:G1"/>
    <mergeCell ref="D3:F3"/>
    <mergeCell ref="D4:F4"/>
    <mergeCell ref="D5:F5"/>
    <mergeCell ref="D6:F6"/>
    <mergeCell ref="D7:F7"/>
    <mergeCell ref="D23:G23"/>
    <mergeCell ref="D24:G24"/>
    <mergeCell ref="D25:G25"/>
    <mergeCell ref="A27:G27"/>
    <mergeCell ref="A28:G28"/>
    <mergeCell ref="D9:F9"/>
    <mergeCell ref="D10:F10"/>
    <mergeCell ref="D12:F12"/>
    <mergeCell ref="D18:E18"/>
    <mergeCell ref="F18:G18"/>
    <mergeCell ref="D21:G21"/>
    <mergeCell ref="D22:G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"/>
  <sheetViews>
    <sheetView showGridLines="0" workbookViewId="0">
      <selection activeCell="F10" sqref="F10"/>
    </sheetView>
  </sheetViews>
  <sheetFormatPr baseColWidth="10" defaultColWidth="14.5" defaultRowHeight="15.75" customHeight="1"/>
  <cols>
    <col min="2" max="2" width="18.83203125" customWidth="1"/>
    <col min="3" max="3" width="18.33203125" customWidth="1"/>
    <col min="5" max="5" width="5" customWidth="1"/>
  </cols>
  <sheetData>
    <row r="1" spans="1:6" ht="16">
      <c r="A1" s="84" t="s">
        <v>0</v>
      </c>
      <c r="B1" s="85"/>
      <c r="C1" s="85"/>
      <c r="D1" s="85"/>
    </row>
    <row r="2" spans="1:6" ht="24" customHeight="1">
      <c r="A2" s="80" t="s">
        <v>2</v>
      </c>
      <c r="B2" s="81"/>
      <c r="C2" s="81"/>
      <c r="D2" s="40"/>
    </row>
    <row r="3" spans="1:6" ht="24" customHeight="1">
      <c r="A3" s="80" t="s">
        <v>3</v>
      </c>
      <c r="B3" s="81"/>
      <c r="C3" s="41">
        <v>0</v>
      </c>
      <c r="D3" s="42">
        <f>C3*D2</f>
        <v>0</v>
      </c>
      <c r="F3" s="49" t="s">
        <v>4</v>
      </c>
    </row>
    <row r="4" spans="1:6" ht="24" customHeight="1">
      <c r="A4" s="80" t="s">
        <v>5</v>
      </c>
      <c r="B4" s="81"/>
      <c r="C4" s="43">
        <v>0</v>
      </c>
      <c r="D4" s="42">
        <f>D2*C4</f>
        <v>0</v>
      </c>
      <c r="F4" s="48" t="s">
        <v>6</v>
      </c>
    </row>
    <row r="5" spans="1:6" ht="24" customHeight="1">
      <c r="A5" s="44" t="s">
        <v>7</v>
      </c>
      <c r="B5" s="45">
        <v>0</v>
      </c>
      <c r="C5" s="46">
        <v>0</v>
      </c>
      <c r="D5" s="42">
        <f>B5*C5</f>
        <v>0</v>
      </c>
    </row>
    <row r="6" spans="1:6" ht="24" customHeight="1">
      <c r="A6" s="80" t="s">
        <v>9</v>
      </c>
      <c r="B6" s="81"/>
      <c r="C6" s="81"/>
      <c r="D6" s="40"/>
    </row>
    <row r="7" spans="1:6" ht="24" customHeight="1">
      <c r="A7" s="80" t="s">
        <v>10</v>
      </c>
      <c r="B7" s="81"/>
      <c r="C7" s="81"/>
      <c r="D7" s="42">
        <f>D2-SUM(D3:D6)</f>
        <v>0</v>
      </c>
    </row>
    <row r="8" spans="1:6" ht="24" customHeight="1">
      <c r="A8" s="80" t="s">
        <v>11</v>
      </c>
      <c r="B8" s="81"/>
      <c r="C8" s="81"/>
      <c r="D8" s="47"/>
    </row>
    <row r="9" spans="1:6" ht="24" customHeight="1">
      <c r="A9" s="80" t="s">
        <v>12</v>
      </c>
      <c r="B9" s="81"/>
      <c r="C9" s="81"/>
      <c r="D9" s="42">
        <f>D8*D7</f>
        <v>0</v>
      </c>
    </row>
  </sheetData>
  <mergeCells count="8">
    <mergeCell ref="A7:C7"/>
    <mergeCell ref="A8:C8"/>
    <mergeCell ref="A9:C9"/>
    <mergeCell ref="A1:D1"/>
    <mergeCell ref="A2:C2"/>
    <mergeCell ref="A3:B3"/>
    <mergeCell ref="A4:B4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Multi-Family - GRM Basis</vt:lpstr>
      <vt:lpstr>Multi-Family - CAP Basis</vt:lpstr>
      <vt:lpstr>Retail</vt:lpstr>
      <vt:lpstr>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 Edmonds</cp:lastModifiedBy>
  <dcterms:modified xsi:type="dcterms:W3CDTF">2020-01-22T20:39:25Z</dcterms:modified>
</cp:coreProperties>
</file>